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マリー" sheetId="1" state="visible" r:id="rId1"/>
    <sheet xmlns:r="http://schemas.openxmlformats.org/officeDocument/2006/relationships" name="案件パイプライン面" sheetId="2" state="visible" r:id="rId2"/>
    <sheet xmlns:r="http://schemas.openxmlformats.org/officeDocument/2006/relationships" name="人・アサイン面" sheetId="3" state="visible" r:id="rId3"/>
    <sheet xmlns:r="http://schemas.openxmlformats.org/officeDocument/2006/relationships" name="原価・資金面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▲#,##0"/>
    <numFmt numFmtId="165" formatCode="#,##0&quot;万&quot;;▲#,##0&quot;万&quot;"/>
    <numFmt numFmtId="166" formatCode="0.00&quot;億&quot;"/>
  </numFmts>
  <fonts count="8">
    <font>
      <name val="Calibri"/>
      <family val="2"/>
      <color theme="1"/>
      <sz val="11"/>
      <scheme val="minor"/>
    </font>
    <font>
      <name val="游ゴシック"/>
      <b val="1"/>
      <color rgb="001F3864"/>
      <sz val="16"/>
    </font>
    <font>
      <name val="游ゴシック"/>
      <i val="1"/>
      <color rgb="00808080"/>
      <sz val="9"/>
    </font>
    <font>
      <name val="游ゴシック"/>
      <b val="1"/>
      <color rgb="00FFFFFF"/>
      <sz val="11"/>
    </font>
    <font>
      <name val="游ゴシック"/>
      <sz val="10"/>
    </font>
    <font>
      <name val="游ゴシック"/>
      <b val="1"/>
      <color rgb="001F3864"/>
      <sz val="11"/>
    </font>
    <font>
      <name val="游ゴシック"/>
      <color rgb="00C00000"/>
      <sz val="9"/>
    </font>
    <font>
      <color rgb="FF606C7C"/>
      <sz val="9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1F2"/>
      </patternFill>
    </fill>
    <fill>
      <patternFill patternType="solid">
        <fgColor rgb="00F4B0B0"/>
      </patternFill>
    </fill>
    <fill>
      <patternFill patternType="solid">
        <fgColor rgb="00C6EFCE"/>
      </patternFill>
    </fill>
    <fill>
      <patternFill patternType="solid">
        <fgColor rgb="00FFF2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4" fillId="0" borderId="0" pivotButton="0" quotePrefix="0" xfId="0"/>
    <xf numFmtId="3" fontId="0" fillId="6" borderId="1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6" fontId="4" fillId="7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/>
    </xf>
    <xf numFmtId="9" fontId="4" fillId="7" borderId="1" applyAlignment="1" pivotButton="0" quotePrefix="0" xfId="0">
      <alignment horizontal="right" vertical="center"/>
    </xf>
    <xf numFmtId="3" fontId="4" fillId="7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/>
    </xf>
    <xf numFmtId="165" fontId="4" fillId="7" borderId="1" applyAlignment="1" pivotButton="0" quotePrefix="0" xfId="0">
      <alignment horizontal="right" vertical="center"/>
    </xf>
    <xf numFmtId="0" fontId="4" fillId="7" borderId="1" applyAlignment="1" pivotButton="0" quotePrefix="0" xfId="0">
      <alignment horizontal="right" vertical="center"/>
    </xf>
    <xf numFmtId="0" fontId="7" fillId="0" borderId="0" pivotButton="0" quotePrefix="0" xfId="0"/>
    <xf numFmtId="3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9" fontId="4" fillId="0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9" fontId="4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9" fontId="4" fillId="4" borderId="1" applyAlignment="1" pivotButton="0" quotePrefix="0" xfId="0">
      <alignment horizontal="right" vertical="center"/>
    </xf>
    <xf numFmtId="0" fontId="6" fillId="0" borderId="0" pivotButton="0" quotePrefix="0" xfId="0"/>
    <xf numFmtId="164" fontId="4" fillId="5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42" customWidth="1" min="3" max="3"/>
    <col width="12" customWidth="1" min="4" max="4"/>
  </cols>
  <sheetData>
    <row r="1">
      <c r="A1" s="1" t="inlineStr">
        <is>
          <t>N社 経営ダッシュボード（サンプル）</t>
        </is>
      </c>
    </row>
    <row r="2">
      <c r="A2" s="2" t="inlineStr">
        <is>
          <t>※これは本書の試算例で組んだ見本です。実在の会社の数字ではありません。黄色は自社の数字に置き換えて使えます。</t>
        </is>
      </c>
    </row>
    <row r="4">
      <c r="A4" s="3" t="inlineStr">
        <is>
          <t>社長は、この7つの数字と、赤いアラートだけを見ればいい（第9章）。</t>
        </is>
      </c>
    </row>
    <row r="6">
      <c r="A6" s="4" t="inlineStr">
        <is>
          <t>期の受注目標(百万)</t>
        </is>
      </c>
      <c r="B6" s="5" t="n">
        <v>3000</v>
      </c>
      <c r="C6" s="2" t="inlineStr">
        <is>
          <t>＝30億（黄色＝自社の目標に）</t>
        </is>
      </c>
    </row>
    <row r="7">
      <c r="A7" s="4" t="inlineStr">
        <is>
          <t>確定受注・累計(百万)</t>
        </is>
      </c>
      <c r="B7" s="5" t="n">
        <v>2530</v>
      </c>
      <c r="C7" s="2" t="inlineStr">
        <is>
          <t>＝25.3億（受注済み。黄色）</t>
        </is>
      </c>
    </row>
    <row r="9">
      <c r="A9" s="6" t="inlineStr">
        <is>
          <t>KPI</t>
        </is>
      </c>
      <c r="B9" s="6" t="inlineStr">
        <is>
          <t>今月の値</t>
        </is>
      </c>
      <c r="C9" s="6" t="inlineStr">
        <is>
          <t>何を見るか</t>
        </is>
      </c>
      <c r="D9" s="6" t="inlineStr">
        <is>
          <t>状態</t>
        </is>
      </c>
    </row>
    <row r="10">
      <c r="A10" s="7" t="inlineStr">
        <is>
          <t>加重パイプライン合計</t>
        </is>
      </c>
      <c r="B10" s="8">
        <f>'案件パイプライン面'!F10/100</f>
        <v/>
      </c>
      <c r="C10" s="7" t="inlineStr">
        <is>
          <t>受注の未来。金額×確度の合計</t>
        </is>
      </c>
      <c r="D10" s="9" t="inlineStr">
        <is>
          <t>○ 良好</t>
        </is>
      </c>
    </row>
    <row r="11">
      <c r="A11" s="7" t="inlineStr">
        <is>
          <t>受注目標充足率</t>
        </is>
      </c>
      <c r="B11" s="10">
        <f>(B7+'案件パイプライン面'!F10)/B6</f>
        <v/>
      </c>
      <c r="C11" s="7" t="inlineStr">
        <is>
          <t>確定＋見込が、目標30億に届くか</t>
        </is>
      </c>
      <c r="D11" s="9" t="inlineStr">
        <is>
          <t>○ 良好</t>
        </is>
      </c>
    </row>
    <row r="12">
      <c r="A12" s="7" t="inlineStr">
        <is>
          <t>所長平均稼働率</t>
        </is>
      </c>
      <c r="B12" s="10">
        <f>AVERAGE('人・アサイン面'!G5:G8)</f>
        <v/>
      </c>
      <c r="C12" s="7" t="inlineStr">
        <is>
          <t>所長4名の平均。余っていないか</t>
        </is>
      </c>
      <c r="D12" s="9" t="inlineStr">
        <is>
          <t>○ 良好</t>
        </is>
      </c>
    </row>
    <row r="13">
      <c r="A13" s="7" t="inlineStr">
        <is>
          <t>非稼働所長数</t>
        </is>
      </c>
      <c r="B13" s="11">
        <f>COUNTIF('人・アサイン面'!G5:G8,"&lt;0.6")</f>
        <v/>
      </c>
      <c r="C13" s="7" t="inlineStr">
        <is>
          <t>稼働6割未満の所長（第2章）</t>
        </is>
      </c>
      <c r="D13" s="12" t="inlineStr">
        <is>
          <t>● 要注意</t>
        </is>
      </c>
    </row>
    <row r="14">
      <c r="A14" s="7" t="inlineStr">
        <is>
          <t>予実差アラート(現場)</t>
        </is>
      </c>
      <c r="B14" s="11">
        <f>COUNTIF('原価・資金面'!F6:F8,"&lt;0")</f>
        <v/>
      </c>
      <c r="C14" s="7" t="inlineStr">
        <is>
          <t>実行予算を超過中の現場数</t>
        </is>
      </c>
      <c r="D14" s="12" t="inlineStr">
        <is>
          <t>● 要注意</t>
        </is>
      </c>
    </row>
    <row r="15">
      <c r="A15" s="7" t="inlineStr">
        <is>
          <t>資金最少残高(万)</t>
        </is>
      </c>
      <c r="B15" s="13">
        <f>MIN('原価・資金面'!E13:E18)</f>
        <v/>
      </c>
      <c r="C15" s="7" t="inlineStr">
        <is>
          <t>黒字倒産の谷（第8章）</t>
        </is>
      </c>
      <c r="D15" s="12" t="inlineStr">
        <is>
          <t>● 要注意</t>
        </is>
      </c>
    </row>
    <row r="16">
      <c r="A16" s="7" t="inlineStr">
        <is>
          <t>借入残高／支払利息</t>
        </is>
      </c>
      <c r="B16" s="14">
        <f>TEXT('原価・資金面'!A22/10000,"0.0")&amp;"億／月"&amp;'原価・資金面'!B22&amp;"万"</f>
        <v/>
      </c>
      <c r="C16" s="7" t="inlineStr">
        <is>
          <t>財務の枝＝金利（第9章）</t>
        </is>
      </c>
      <c r="D16" s="9" t="inlineStr">
        <is>
          <t>○ 良好</t>
        </is>
      </c>
    </row>
    <row r="18">
      <c r="A18" s="2" t="inlineStr">
        <is>
          <t>→ 詳細は各面（案件パイプライン／人・アサイン／原価・資金）へ。値はすべて各面の数式から自動計算されます。</t>
        </is>
      </c>
    </row>
    <row r="20">
      <c r="A20" s="15" t="inlineStr">
        <is>
          <t>『建設業DXのホントのこと』（桐生匠真／HARMONIC insight）読者特典　最新版・使い方は https://kensetsu.h-insight.jp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1" customWidth="1" min="3" max="3"/>
    <col width="10" customWidth="1" min="4" max="4"/>
    <col width="8" customWidth="1" min="5" max="5"/>
    <col width="14" customWidth="1" min="6" max="6"/>
    <col width="10" customWidth="1" min="7" max="7"/>
    <col width="8" customWidth="1" min="8" max="8"/>
    <col width="8" customWidth="1" min="9" max="9"/>
  </cols>
  <sheetData>
    <row r="1">
      <c r="A1" s="1" t="inlineStr">
        <is>
          <t>第1面：案件・パイプライン（売上の未来を見る）</t>
        </is>
      </c>
    </row>
    <row r="2">
      <c r="A2" s="2" t="inlineStr">
        <is>
          <t>加重見込＝金額×確度（数式）。じょうごのどこが詰まっているかを見る。確度は 50% のように入力。</t>
        </is>
      </c>
    </row>
    <row r="4">
      <c r="A4" s="6" t="inlineStr">
        <is>
          <t>案件名</t>
        </is>
      </c>
      <c r="B4" s="6" t="inlineStr">
        <is>
          <t>発注者</t>
        </is>
      </c>
      <c r="C4" s="6" t="inlineStr">
        <is>
          <t>金額(百万)</t>
        </is>
      </c>
      <c r="D4" s="6" t="inlineStr">
        <is>
          <t>ステージ</t>
        </is>
      </c>
      <c r="E4" s="6" t="inlineStr">
        <is>
          <t>確度</t>
        </is>
      </c>
      <c r="F4" s="6" t="inlineStr">
        <is>
          <t>加重見込(百万)</t>
        </is>
      </c>
      <c r="G4" s="6" t="inlineStr">
        <is>
          <t>着工予定</t>
        </is>
      </c>
      <c r="H4" s="6" t="inlineStr">
        <is>
          <t>チャネル</t>
        </is>
      </c>
      <c r="I4" s="6" t="inlineStr">
        <is>
          <t>担当</t>
        </is>
      </c>
    </row>
    <row r="5">
      <c r="A5" s="7" t="inlineStr">
        <is>
          <t>A庁舎改修</t>
        </is>
      </c>
      <c r="B5" s="7" t="inlineStr">
        <is>
          <t>A市</t>
        </is>
      </c>
      <c r="C5" s="16" t="n">
        <v>120</v>
      </c>
      <c r="D5" s="17" t="inlineStr">
        <is>
          <t>見積提出</t>
        </is>
      </c>
      <c r="E5" s="18" t="n">
        <v>0.5</v>
      </c>
      <c r="F5" s="16">
        <f>C5*E5</f>
        <v/>
      </c>
      <c r="G5" s="17" t="inlineStr">
        <is>
          <t>2026-09</t>
        </is>
      </c>
      <c r="H5" s="17" t="inlineStr">
        <is>
          <t>公共</t>
        </is>
      </c>
      <c r="I5" s="17" t="inlineStr">
        <is>
          <t>佐藤</t>
        </is>
      </c>
    </row>
    <row r="6">
      <c r="A6" s="7" t="inlineStr">
        <is>
          <t>B川護岸</t>
        </is>
      </c>
      <c r="B6" s="7" t="inlineStr">
        <is>
          <t>県土木</t>
        </is>
      </c>
      <c r="C6" s="16" t="n">
        <v>200</v>
      </c>
      <c r="D6" s="17" t="inlineStr">
        <is>
          <t>予算確保</t>
        </is>
      </c>
      <c r="E6" s="18" t="n">
        <v>0.7</v>
      </c>
      <c r="F6" s="16">
        <f>C6*E6</f>
        <v/>
      </c>
      <c r="G6" s="17" t="inlineStr">
        <is>
          <t>2026-08</t>
        </is>
      </c>
      <c r="H6" s="17" t="inlineStr">
        <is>
          <t>公共</t>
        </is>
      </c>
      <c r="I6" s="17" t="inlineStr">
        <is>
          <t>田中</t>
        </is>
      </c>
    </row>
    <row r="7">
      <c r="A7" s="7" t="inlineStr">
        <is>
          <t>C物流倉庫</t>
        </is>
      </c>
      <c r="B7" s="7" t="inlineStr">
        <is>
          <t>民間D社</t>
        </is>
      </c>
      <c r="C7" s="16" t="n">
        <v>80</v>
      </c>
      <c r="D7" s="17" t="inlineStr">
        <is>
          <t>内示</t>
        </is>
      </c>
      <c r="E7" s="18" t="n">
        <v>0.9</v>
      </c>
      <c r="F7" s="16">
        <f>C7*E7</f>
        <v/>
      </c>
      <c r="G7" s="17" t="inlineStr">
        <is>
          <t>2026-07</t>
        </is>
      </c>
      <c r="H7" s="17" t="inlineStr">
        <is>
          <t>民間</t>
        </is>
      </c>
      <c r="I7" s="17" t="inlineStr">
        <is>
          <t>鈴木</t>
        </is>
      </c>
    </row>
    <row r="8">
      <c r="A8" s="7" t="inlineStr">
        <is>
          <t>E工場増築</t>
        </is>
      </c>
      <c r="B8" s="7" t="inlineStr">
        <is>
          <t>民間E社</t>
        </is>
      </c>
      <c r="C8" s="16" t="n">
        <v>150</v>
      </c>
      <c r="D8" s="17" t="inlineStr">
        <is>
          <t>訪問</t>
        </is>
      </c>
      <c r="E8" s="18" t="n">
        <v>0.3</v>
      </c>
      <c r="F8" s="16">
        <f>C8*E8</f>
        <v/>
      </c>
      <c r="G8" s="17" t="inlineStr">
        <is>
          <t>2026-11</t>
        </is>
      </c>
      <c r="H8" s="17" t="inlineStr">
        <is>
          <t>民間</t>
        </is>
      </c>
      <c r="I8" s="17" t="inlineStr">
        <is>
          <t>佐藤</t>
        </is>
      </c>
    </row>
    <row r="9">
      <c r="A9" s="7" t="inlineStr">
        <is>
          <t>F駅前再開発</t>
        </is>
      </c>
      <c r="B9" s="7" t="inlineStr">
        <is>
          <t>特命JV</t>
        </is>
      </c>
      <c r="C9" s="16" t="n">
        <v>300</v>
      </c>
      <c r="D9" s="17" t="inlineStr">
        <is>
          <t>情報入手</t>
        </is>
      </c>
      <c r="E9" s="18" t="n">
        <v>0.1</v>
      </c>
      <c r="F9" s="16">
        <f>C9*E9</f>
        <v/>
      </c>
      <c r="G9" s="17" t="inlineStr">
        <is>
          <t>2027-04</t>
        </is>
      </c>
      <c r="H9" s="17" t="inlineStr">
        <is>
          <t>特命</t>
        </is>
      </c>
      <c r="I9" s="17" t="inlineStr">
        <is>
          <t>田中</t>
        </is>
      </c>
    </row>
    <row r="10">
      <c r="A10" s="19" t="inlineStr">
        <is>
          <t>合計</t>
        </is>
      </c>
      <c r="B10" s="19" t="inlineStr"/>
      <c r="C10" s="20">
        <f>SUM(C5:C9)</f>
        <v/>
      </c>
      <c r="D10" s="21" t="inlineStr"/>
      <c r="E10" s="21" t="inlineStr"/>
      <c r="F10" s="20">
        <f>SUM(F5:F9)</f>
        <v/>
      </c>
      <c r="G10" s="21" t="inlineStr"/>
      <c r="H10" s="21" t="inlineStr"/>
      <c r="I10" s="21" t="inlineStr"/>
    </row>
    <row r="12">
      <c r="A12" s="2" t="inlineStr">
        <is>
          <t>読み方：加重見込は「金額×確度」の合計（数式）。上の口（情報入手）が細ると将来が枯れる。特命の大型が減ると将来の粗利が痩せる。</t>
        </is>
      </c>
    </row>
    <row r="14">
      <c r="A14" s="15" t="inlineStr">
        <is>
          <t>『建設業DXのホントのこと』（桐生匠真／HARMONIC insight）読者特典　最新版・使い方は https://kensetsu.h-insight.jp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4" customWidth="1" min="3" max="3"/>
    <col width="16" customWidth="1" min="4" max="4"/>
    <col width="12" customWidth="1" min="5" max="5"/>
    <col width="12" customWidth="1" min="6" max="6"/>
    <col width="9" customWidth="1" min="7" max="7"/>
  </cols>
  <sheetData>
    <row r="1">
      <c r="A1" s="1" t="inlineStr">
        <is>
          <t>第2面：人・アサイン（今の力の使い方を見る）</t>
        </is>
      </c>
    </row>
    <row r="2">
      <c r="A2" s="2" t="inlineStr">
        <is>
          <t>所長4名（P〜S）＋若手T。稼働率は数式集計の対象。空いているのに当たっていない人＝非稼働ロス（第6章）。</t>
        </is>
      </c>
    </row>
    <row r="4">
      <c r="A4" s="6" t="inlineStr">
        <is>
          <t>氏名</t>
        </is>
      </c>
      <c r="B4" s="6" t="inlineStr">
        <is>
          <t>区分</t>
        </is>
      </c>
      <c r="C4" s="6" t="inlineStr">
        <is>
          <t>得意</t>
        </is>
      </c>
      <c r="D4" s="6" t="inlineStr">
        <is>
          <t>資格</t>
        </is>
      </c>
      <c r="E4" s="6" t="inlineStr">
        <is>
          <t>今の現場</t>
        </is>
      </c>
      <c r="F4" s="6" t="inlineStr">
        <is>
          <t>来月の空き</t>
        </is>
      </c>
      <c r="G4" s="6" t="inlineStr">
        <is>
          <t>稼働率</t>
        </is>
      </c>
    </row>
    <row r="5">
      <c r="A5" s="7" t="inlineStr">
        <is>
          <t>P 所長</t>
        </is>
      </c>
      <c r="B5" s="17" t="inlineStr">
        <is>
          <t>所長</t>
        </is>
      </c>
      <c r="C5" s="7" t="inlineStr">
        <is>
          <t>施主対応</t>
        </is>
      </c>
      <c r="D5" s="7" t="inlineStr">
        <is>
          <t>1級・監理技術者</t>
        </is>
      </c>
      <c r="E5" s="7" t="inlineStr">
        <is>
          <t>A庁舎改修</t>
        </is>
      </c>
      <c r="F5" s="17" t="inlineStr">
        <is>
          <t>×</t>
        </is>
      </c>
      <c r="G5" s="22" t="n">
        <v>0.95</v>
      </c>
    </row>
    <row r="6">
      <c r="A6" s="7" t="inlineStr">
        <is>
          <t>Q 所長</t>
        </is>
      </c>
      <c r="B6" s="17" t="inlineStr">
        <is>
          <t>所長</t>
        </is>
      </c>
      <c r="C6" s="7" t="inlineStr">
        <is>
          <t>土木段取り</t>
        </is>
      </c>
      <c r="D6" s="7" t="inlineStr">
        <is>
          <t>1級・監理技術者</t>
        </is>
      </c>
      <c r="E6" s="7" t="inlineStr">
        <is>
          <t>B川護岸</t>
        </is>
      </c>
      <c r="F6" s="17" t="inlineStr">
        <is>
          <t>△</t>
        </is>
      </c>
      <c r="G6" s="22" t="n">
        <v>0.9</v>
      </c>
    </row>
    <row r="7">
      <c r="A7" s="7" t="inlineStr">
        <is>
          <t>R 所長</t>
        </is>
      </c>
      <c r="B7" s="17" t="inlineStr">
        <is>
          <t>所長</t>
        </is>
      </c>
      <c r="C7" s="7" t="inlineStr">
        <is>
          <t>建築が手堅い</t>
        </is>
      </c>
      <c r="D7" s="7" t="inlineStr">
        <is>
          <t>1級</t>
        </is>
      </c>
      <c r="E7" s="7" t="inlineStr">
        <is>
          <t>C物流倉庫</t>
        </is>
      </c>
      <c r="F7" s="17" t="inlineStr">
        <is>
          <t>○</t>
        </is>
      </c>
      <c r="G7" s="22" t="n">
        <v>0.8</v>
      </c>
    </row>
    <row r="8">
      <c r="A8" s="23" t="inlineStr">
        <is>
          <t>S 所長</t>
        </is>
      </c>
      <c r="B8" s="12" t="inlineStr">
        <is>
          <t>所長</t>
        </is>
      </c>
      <c r="C8" s="23" t="inlineStr">
        <is>
          <t>土木そこそこ</t>
        </is>
      </c>
      <c r="D8" s="23" t="inlineStr">
        <is>
          <t>1級</t>
        </is>
      </c>
      <c r="E8" s="23" t="inlineStr">
        <is>
          <t>（応援）</t>
        </is>
      </c>
      <c r="F8" s="12" t="inlineStr">
        <is>
          <t>◎</t>
        </is>
      </c>
      <c r="G8" s="24" t="n">
        <v>0.45</v>
      </c>
    </row>
    <row r="9">
      <c r="A9" s="7" t="inlineStr">
        <is>
          <t>T 若手</t>
        </is>
      </c>
      <c r="B9" s="17" t="inlineStr">
        <is>
          <t>若手</t>
        </is>
      </c>
      <c r="C9" s="7" t="inlineStr">
        <is>
          <t>育成中</t>
        </is>
      </c>
      <c r="D9" s="7" t="inlineStr">
        <is>
          <t>2級</t>
        </is>
      </c>
      <c r="E9" s="7" t="inlineStr">
        <is>
          <t>Q所長の下</t>
        </is>
      </c>
      <c r="F9" s="17" t="inlineStr">
        <is>
          <t>○</t>
        </is>
      </c>
      <c r="G9" s="22" t="n">
        <v>0.6</v>
      </c>
    </row>
    <row r="11">
      <c r="A11" s="25" t="inlineStr">
        <is>
          <t>アラート：S所長が非稼働（45%）。空いているのに当たっていない＝非稼働ロス（第2章）。次の現場へ早めにアサインを。</t>
        </is>
      </c>
    </row>
    <row r="13">
      <c r="A13" s="15" t="inlineStr">
        <is>
          <t>『建設業DXのホントのこと』（桐生匠真／HARMONIC insight）読者特典　最新版・使い方は https://kensetsu.h-insight.jp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3" customWidth="1" min="3" max="3"/>
    <col width="12" customWidth="1" min="4" max="4"/>
    <col width="14" customWidth="1" min="5" max="5"/>
    <col width="12" customWidth="1" min="6" max="6"/>
    <col width="12" customWidth="1" min="7" max="7"/>
  </cols>
  <sheetData>
    <row r="1">
      <c r="A1" s="1" t="inlineStr">
        <is>
          <t>第3面：原価・資金（利益と会社の存続を見る）</t>
        </is>
      </c>
    </row>
    <row r="2">
      <c r="A2" s="2" t="inlineStr">
        <is>
          <t>予実差＝実行予算×出来高−発生原価（数式・▲は超過）。月末残高は月初3,000万からの累計（数式）。</t>
        </is>
      </c>
    </row>
    <row r="4">
      <c r="A4" s="3" t="inlineStr">
        <is>
          <t>■ 現場別 原価（予実差が赤い現場だけ、まず見る）</t>
        </is>
      </c>
    </row>
    <row r="5">
      <c r="A5" s="6" t="inlineStr">
        <is>
          <t>現場</t>
        </is>
      </c>
      <c r="B5" s="6" t="inlineStr">
        <is>
          <t>請負(百万)</t>
        </is>
      </c>
      <c r="C5" s="6" t="inlineStr">
        <is>
          <t>実行予算(百万)</t>
        </is>
      </c>
      <c r="D5" s="6" t="inlineStr">
        <is>
          <t>発生原価(百万)</t>
        </is>
      </c>
      <c r="E5" s="6" t="inlineStr">
        <is>
          <t>出来高</t>
        </is>
      </c>
      <c r="F5" s="6" t="inlineStr">
        <is>
          <t>予実差(百万)</t>
        </is>
      </c>
      <c r="G5" s="6" t="inlineStr">
        <is>
          <t>状態</t>
        </is>
      </c>
    </row>
    <row r="6">
      <c r="A6" s="7" t="inlineStr">
        <is>
          <t>A庁舎改修</t>
        </is>
      </c>
      <c r="B6" s="16" t="n">
        <v>120</v>
      </c>
      <c r="C6" s="16" t="n">
        <v>102</v>
      </c>
      <c r="D6" s="16" t="n">
        <v>40</v>
      </c>
      <c r="E6" s="18" t="n">
        <v>0.4</v>
      </c>
      <c r="F6" s="26">
        <f>C6*E6-D6</f>
        <v/>
      </c>
      <c r="G6" s="9" t="inlineStr">
        <is>
          <t>○</t>
        </is>
      </c>
    </row>
    <row r="7">
      <c r="A7" s="7" t="inlineStr">
        <is>
          <t>B川護岸</t>
        </is>
      </c>
      <c r="B7" s="16" t="n">
        <v>200</v>
      </c>
      <c r="C7" s="16" t="n">
        <v>170</v>
      </c>
      <c r="D7" s="16" t="n">
        <v>95</v>
      </c>
      <c r="E7" s="18" t="n">
        <v>0.5</v>
      </c>
      <c r="F7" s="27">
        <f>C7*E7-D7</f>
        <v/>
      </c>
      <c r="G7" s="12" t="inlineStr">
        <is>
          <t>● 要対処</t>
        </is>
      </c>
    </row>
    <row r="8">
      <c r="A8" s="7" t="inlineStr">
        <is>
          <t>C物流倉庫</t>
        </is>
      </c>
      <c r="B8" s="16" t="n">
        <v>80</v>
      </c>
      <c r="C8" s="16" t="n">
        <v>68</v>
      </c>
      <c r="D8" s="16" t="n">
        <v>52</v>
      </c>
      <c r="E8" s="18" t="n">
        <v>0.8</v>
      </c>
      <c r="F8" s="26">
        <f>C8*E8-D8</f>
        <v/>
      </c>
      <c r="G8" s="9" t="inlineStr">
        <is>
          <t>○</t>
        </is>
      </c>
    </row>
    <row r="10">
      <c r="A10" s="3" t="inlineStr">
        <is>
          <t>■ 資金繰り（今後6か月・月初残高3,000万から／▲は資金ショートの谷＝第8章）</t>
        </is>
      </c>
    </row>
    <row r="11">
      <c r="A11" s="6" t="inlineStr">
        <is>
          <t>月</t>
        </is>
      </c>
      <c r="B11" s="6" t="inlineStr">
        <is>
          <t>大型出金(万)</t>
        </is>
      </c>
      <c r="C11" s="6" t="inlineStr">
        <is>
          <t>大型入金(万)</t>
        </is>
      </c>
      <c r="D11" s="6" t="inlineStr">
        <is>
          <t>他案件(万)</t>
        </is>
      </c>
      <c r="E11" s="6" t="inlineStr">
        <is>
          <t>月末残高(万)</t>
        </is>
      </c>
    </row>
    <row r="12">
      <c r="A12" s="7" t="inlineStr">
        <is>
          <t>（3月末＝月初残高）</t>
        </is>
      </c>
      <c r="B12" s="28" t="inlineStr"/>
      <c r="C12" s="28" t="inlineStr"/>
      <c r="D12" s="28" t="inlineStr"/>
      <c r="E12" s="29" t="n">
        <v>3000</v>
      </c>
    </row>
    <row r="13">
      <c r="A13" s="17" t="inlineStr">
        <is>
          <t>4月</t>
        </is>
      </c>
      <c r="B13" s="29" t="n">
        <v>-4000</v>
      </c>
      <c r="C13" s="29" t="n">
        <v>0</v>
      </c>
      <c r="D13" s="29" t="n">
        <v>1000</v>
      </c>
      <c r="E13" s="29">
        <f>E12+B13+C13+D13</f>
        <v/>
      </c>
    </row>
    <row r="14">
      <c r="A14" s="17" t="inlineStr">
        <is>
          <t>5月</t>
        </is>
      </c>
      <c r="B14" s="29" t="n">
        <v>-5000</v>
      </c>
      <c r="C14" s="29" t="n">
        <v>0</v>
      </c>
      <c r="D14" s="29" t="n">
        <v>1000</v>
      </c>
      <c r="E14" s="30">
        <f>E13+B14+C14+D14</f>
        <v/>
      </c>
    </row>
    <row r="15">
      <c r="A15" s="17" t="inlineStr">
        <is>
          <t>6月</t>
        </is>
      </c>
      <c r="B15" s="29" t="n">
        <v>-5000</v>
      </c>
      <c r="C15" s="29" t="n">
        <v>3500</v>
      </c>
      <c r="D15" s="29" t="n">
        <v>1000</v>
      </c>
      <c r="E15" s="30">
        <f>E14+B15+C15+D15</f>
        <v/>
      </c>
    </row>
    <row r="16">
      <c r="A16" s="17" t="inlineStr">
        <is>
          <t>7月</t>
        </is>
      </c>
      <c r="B16" s="29" t="n">
        <v>-4000</v>
      </c>
      <c r="C16" s="29" t="n">
        <v>4500</v>
      </c>
      <c r="D16" s="29" t="n">
        <v>1000</v>
      </c>
      <c r="E16" s="30">
        <f>E15+B16+C16+D16</f>
        <v/>
      </c>
    </row>
    <row r="17">
      <c r="A17" s="17" t="inlineStr">
        <is>
          <t>8月</t>
        </is>
      </c>
      <c r="B17" s="29" t="n">
        <v>-2000</v>
      </c>
      <c r="C17" s="29" t="n">
        <v>4500</v>
      </c>
      <c r="D17" s="29" t="n">
        <v>1000</v>
      </c>
      <c r="E17" s="29">
        <f>E16+B17+C17+D17</f>
        <v/>
      </c>
    </row>
    <row r="18">
      <c r="A18" s="17" t="inlineStr">
        <is>
          <t>9月</t>
        </is>
      </c>
      <c r="B18" s="29" t="n">
        <v>0</v>
      </c>
      <c r="C18" s="29" t="n">
        <v>5000</v>
      </c>
      <c r="D18" s="29" t="n">
        <v>1000</v>
      </c>
      <c r="E18" s="29">
        <f>E17+B18+C18+D18</f>
        <v/>
      </c>
    </row>
    <row r="20">
      <c r="A20" s="3" t="inlineStr">
        <is>
          <t>■ 財務（会社全体・財務テーブルより）</t>
        </is>
      </c>
    </row>
    <row r="21">
      <c r="A21" s="6" t="inlineStr">
        <is>
          <t>借入残高(万)</t>
        </is>
      </c>
      <c r="B21" s="6" t="inlineStr">
        <is>
          <t>支払利息(月・万)</t>
        </is>
      </c>
    </row>
    <row r="22">
      <c r="A22" s="29" t="n">
        <v>30000</v>
      </c>
      <c r="B22" s="29" t="n">
        <v>40</v>
      </c>
    </row>
    <row r="24">
      <c r="A24" s="2" t="inlineStr">
        <is>
          <t>読み方：資金残高は9月にプラスへ回復する。しかし5〜7月は残高がマイナスになる資金ショートの谷がある。事前に見えれば、入金前倒しや借入枠の確保で備えられる（第8章）。</t>
        </is>
      </c>
    </row>
    <row r="26">
      <c r="A26" s="15" t="inlineStr">
        <is>
          <t>『建設業DXのホントのこと』（桐生匠真／HARMONIC insight）読者特典　最新版・使い方は https://kensetsu.h-insight.jp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2026-07-30T15:05:20Z</dcterms:created>
  <dcterms:modified xmlns:dcterms="http://purl.org/dc/terms/" xmlns:xsi="http://www.w3.org/2001/XMLSchema-instance" xsi:type="dcterms:W3CDTF">2026-07-30T15:05:20Z</dcterms:modified>
</cp:coreProperties>
</file>